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éléchargement\"/>
    </mc:Choice>
  </mc:AlternateContent>
  <xr:revisionPtr revIDLastSave="0" documentId="13_ncr:1_{54EBD175-B143-4F1F-AE65-62152EC034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5" i="1" l="1"/>
  <c r="I64" i="1" s="1"/>
  <c r="L30" i="1"/>
  <c r="I39" i="1"/>
  <c r="F4" i="1"/>
  <c r="I12" i="1" s="1"/>
  <c r="I38" i="1" s="1"/>
  <c r="M88" i="1"/>
  <c r="L80" i="1"/>
  <c r="H80" i="1"/>
  <c r="H55" i="1"/>
  <c r="H30" i="1"/>
  <c r="L4" i="1"/>
  <c r="H4" i="1"/>
  <c r="M12" i="1" l="1"/>
  <c r="H20" i="1"/>
  <c r="I63" i="1"/>
  <c r="I88" i="1" s="1"/>
  <c r="H88" i="1" s="1"/>
  <c r="I80" i="1" s="1"/>
  <c r="H96" i="1" l="1"/>
  <c r="G96" i="1"/>
  <c r="H94" i="1"/>
  <c r="I96" i="1"/>
  <c r="J96" i="1"/>
  <c r="I81" i="1"/>
</calcChain>
</file>

<file path=xl/sharedStrings.xml><?xml version="1.0" encoding="utf-8"?>
<sst xmlns="http://schemas.openxmlformats.org/spreadsheetml/2006/main" count="58" uniqueCount="31">
  <si>
    <t>(1)</t>
  </si>
  <si>
    <t>(2)</t>
  </si>
  <si>
    <t>230  Installations, machines et outillage</t>
  </si>
  <si>
    <t>4110  TVA sur achats</t>
  </si>
  <si>
    <t>440  Fournisseurs</t>
  </si>
  <si>
    <t>(2)  A la fin de l'année, cette machine est amortie par la méthode</t>
  </si>
  <si>
    <t>Suite de l'exercice, voir plus bas !!!</t>
  </si>
  <si>
    <t>239  Amortissements actés sur IMO</t>
  </si>
  <si>
    <t>6302  Dotat° aux amortissemets sur immo corporelles</t>
  </si>
  <si>
    <t>(0)</t>
  </si>
  <si>
    <t>est acquise par une PME.</t>
  </si>
  <si>
    <t>(TVA de 21%)</t>
  </si>
  <si>
    <t>(1)    Une machine de</t>
  </si>
  <si>
    <t xml:space="preserve">   revendu</t>
  </si>
  <si>
    <t>400  Clients</t>
  </si>
  <si>
    <t>4510  TVA à payer</t>
  </si>
  <si>
    <t>Année 2022</t>
  </si>
  <si>
    <t>(TVA de 21% à ajouter).      Date d'achat :</t>
  </si>
  <si>
    <t>linéaire sur base d'une durée de vie théorique de 5 ans.</t>
  </si>
  <si>
    <t>=&gt; jours :</t>
  </si>
  <si>
    <t>Année 2023</t>
  </si>
  <si>
    <t>(0)  Présente les comptes requis au début 2023</t>
  </si>
  <si>
    <t>(1)  Fin 2023, réalise l'opération d'amortissement</t>
  </si>
  <si>
    <t>et que l'administration TVA a été également régularisée.</t>
  </si>
  <si>
    <t>On pose comme hypothèse que le fournisseur a été payé fin 2022</t>
  </si>
  <si>
    <t>Année 2024</t>
  </si>
  <si>
    <t>(0)  Présente les comptes requis au début 2024</t>
  </si>
  <si>
    <t>(1)  Fin 2024, réalise l'opération d'amortissement</t>
  </si>
  <si>
    <t>Année 2025</t>
  </si>
  <si>
    <t xml:space="preserve">(1) et (2)  En cours d'année 2025, le bien est </t>
  </si>
  <si>
    <t>(0)  Présente les comptes requis au début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</si>
</sst>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_-* #,##0.00\ [$€-40C]_-;\-* #,##0.00\ [$€-40C]_-;_-* &quot;-&quot;??\ [$€-40C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5">
    <xf numFmtId="0" fontId="0" fillId="0" borderId="0" xfId="0"/>
    <xf numFmtId="8" fontId="0" fillId="0" borderId="0" xfId="0" applyNumberFormat="1"/>
    <xf numFmtId="165" fontId="0" fillId="0" borderId="1" xfId="0" applyNumberFormat="1" applyBorder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Alignment="1">
      <alignment horizontal="center" wrapText="1"/>
    </xf>
    <xf numFmtId="8" fontId="0" fillId="0" borderId="3" xfId="0" applyNumberFormat="1" applyBorder="1"/>
    <xf numFmtId="0" fontId="0" fillId="0" borderId="0" xfId="0" quotePrefix="1"/>
    <xf numFmtId="8" fontId="0" fillId="0" borderId="1" xfId="0" applyNumberFormat="1" applyBorder="1"/>
    <xf numFmtId="0" fontId="0" fillId="0" borderId="1" xfId="0" applyBorder="1"/>
    <xf numFmtId="165" fontId="0" fillId="0" borderId="3" xfId="0" applyNumberFormat="1" applyBorder="1"/>
    <xf numFmtId="0" fontId="2" fillId="0" borderId="0" xfId="0" applyFont="1"/>
    <xf numFmtId="0" fontId="3" fillId="0" borderId="0" xfId="0" applyFont="1"/>
    <xf numFmtId="165" fontId="1" fillId="0" borderId="0" xfId="0" applyNumberFormat="1" applyFont="1"/>
    <xf numFmtId="0" fontId="0" fillId="0" borderId="0" xfId="0" applyAlignment="1">
      <alignment horizontal="center"/>
    </xf>
    <xf numFmtId="164" fontId="0" fillId="0" borderId="3" xfId="1" applyFont="1" applyBorder="1"/>
    <xf numFmtId="164" fontId="0" fillId="0" borderId="0" xfId="1" applyFont="1"/>
    <xf numFmtId="164" fontId="0" fillId="0" borderId="1" xfId="1" applyFont="1" applyBorder="1"/>
    <xf numFmtId="14" fontId="0" fillId="0" borderId="0" xfId="0" applyNumberFormat="1"/>
    <xf numFmtId="1" fontId="0" fillId="0" borderId="0" xfId="0" applyNumberFormat="1" applyAlignment="1">
      <alignment horizontal="left"/>
    </xf>
    <xf numFmtId="165" fontId="1" fillId="2" borderId="0" xfId="0" applyNumberFormat="1" applyFont="1" applyFill="1" applyProtection="1">
      <protection locked="0"/>
    </xf>
    <xf numFmtId="14" fontId="1" fillId="2" borderId="0" xfId="0" applyNumberFormat="1" applyFont="1" applyFill="1" applyAlignment="1" applyProtection="1">
      <alignment horizontal="center"/>
      <protection locked="0"/>
    </xf>
    <xf numFmtId="165" fontId="0" fillId="2" borderId="0" xfId="0" applyNumberFormat="1" applyFill="1" applyProtection="1">
      <protection locked="0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495299</xdr:colOff>
      <xdr:row>12</xdr:row>
      <xdr:rowOff>19049</xdr:rowOff>
    </xdr:from>
    <xdr:to>
      <xdr:col>2</xdr:col>
      <xdr:colOff>533399</xdr:colOff>
      <xdr:row>19</xdr:row>
      <xdr:rowOff>114299</xdr:rowOff>
    </xdr:to>
    <xdr:pic>
      <xdr:nvPicPr>
        <xdr:cNvPr id="2" name="Image 1" descr="RÃ©sultat de recherche d'images pour &quot;flÃ¨che vers le bas&quot;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" y="2657474"/>
          <a:ext cx="1609725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495299</xdr:colOff>
      <xdr:row>38</xdr:row>
      <xdr:rowOff>19049</xdr:rowOff>
    </xdr:from>
    <xdr:ext cx="1609725" cy="1609725"/>
    <xdr:pic>
      <xdr:nvPicPr>
        <xdr:cNvPr id="3" name="Image 2" descr="RÃ©sultat de recherche d'images pour &quot;flÃ¨che vers le bas&quot;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" y="2657474"/>
          <a:ext cx="1609725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495299</xdr:colOff>
      <xdr:row>63</xdr:row>
      <xdr:rowOff>19049</xdr:rowOff>
    </xdr:from>
    <xdr:ext cx="1609725" cy="1609725"/>
    <xdr:pic>
      <xdr:nvPicPr>
        <xdr:cNvPr id="4" name="Image 3" descr="RÃ©sultat de recherche d'images pour &quot;flÃ¨che vers le bas&quot;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" y="8324849"/>
          <a:ext cx="1609725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9"/>
  <sheetViews>
    <sheetView tabSelected="1" workbookViewId="0">
      <selection activeCell="B83" sqref="B83"/>
    </sheetView>
  </sheetViews>
  <sheetFormatPr baseColWidth="10" defaultRowHeight="15" x14ac:dyDescent="0.25"/>
  <cols>
    <col min="2" max="2" width="12.140625" customWidth="1"/>
    <col min="3" max="3" width="13" bestFit="1" customWidth="1"/>
    <col min="4" max="4" width="13.140625" customWidth="1"/>
    <col min="5" max="5" width="8.28515625" customWidth="1"/>
    <col min="6" max="6" width="14.42578125" customWidth="1"/>
    <col min="7" max="7" width="8.7109375" customWidth="1"/>
    <col min="8" max="8" width="14.140625" customWidth="1"/>
    <col min="9" max="9" width="13.42578125" customWidth="1"/>
    <col min="10" max="11" width="8.7109375" customWidth="1"/>
    <col min="12" max="12" width="13.28515625" customWidth="1"/>
    <col min="13" max="13" width="14.140625" customWidth="1"/>
    <col min="14" max="14" width="8.7109375" customWidth="1"/>
  </cols>
  <sheetData>
    <row r="1" spans="1:17" ht="26.25" x14ac:dyDescent="0.4">
      <c r="A1" s="11" t="s">
        <v>16</v>
      </c>
    </row>
    <row r="2" spans="1:17" x14ac:dyDescent="0.25">
      <c r="H2" s="23" t="s">
        <v>2</v>
      </c>
      <c r="I2" s="23"/>
      <c r="J2" s="5"/>
      <c r="L2" s="23" t="s">
        <v>3</v>
      </c>
      <c r="M2" s="23"/>
    </row>
    <row r="3" spans="1:17" ht="15.75" thickBot="1" x14ac:dyDescent="0.3">
      <c r="A3" t="s">
        <v>12</v>
      </c>
      <c r="C3" s="20">
        <v>100000</v>
      </c>
      <c r="D3" t="s">
        <v>10</v>
      </c>
      <c r="H3" s="24"/>
      <c r="I3" s="24"/>
      <c r="J3" s="5"/>
      <c r="L3" s="24"/>
      <c r="M3" s="24"/>
    </row>
    <row r="4" spans="1:17" x14ac:dyDescent="0.25">
      <c r="A4" t="s">
        <v>17</v>
      </c>
      <c r="D4" s="21">
        <v>44607</v>
      </c>
      <c r="E4" s="7" t="s">
        <v>19</v>
      </c>
      <c r="F4" s="19">
        <f>Q4-D4+1</f>
        <v>320</v>
      </c>
      <c r="G4" s="4" t="s">
        <v>0</v>
      </c>
      <c r="H4" s="15">
        <f>C3</f>
        <v>100000</v>
      </c>
      <c r="I4" s="1"/>
      <c r="J4" s="7"/>
      <c r="K4" s="4" t="s">
        <v>0</v>
      </c>
      <c r="L4" s="15">
        <f>C3*21%</f>
        <v>21000</v>
      </c>
      <c r="M4" s="1"/>
      <c r="Q4" s="18">
        <v>44926</v>
      </c>
    </row>
    <row r="5" spans="1:17" x14ac:dyDescent="0.25">
      <c r="G5" s="4"/>
      <c r="H5" s="8"/>
      <c r="I5" s="1"/>
      <c r="J5" s="7"/>
      <c r="K5" s="4"/>
      <c r="L5" s="8"/>
    </row>
    <row r="6" spans="1:17" x14ac:dyDescent="0.25">
      <c r="A6" s="7" t="s">
        <v>5</v>
      </c>
      <c r="G6" s="4"/>
      <c r="H6" s="8"/>
      <c r="I6" s="1"/>
      <c r="J6" s="7"/>
      <c r="K6" s="4"/>
      <c r="L6" s="8"/>
    </row>
    <row r="7" spans="1:17" x14ac:dyDescent="0.25">
      <c r="A7" t="s">
        <v>18</v>
      </c>
      <c r="E7" s="14"/>
      <c r="H7" s="9"/>
      <c r="L7" s="9"/>
    </row>
    <row r="10" spans="1:17" x14ac:dyDescent="0.25">
      <c r="H10" s="23" t="s">
        <v>7</v>
      </c>
      <c r="I10" s="23"/>
      <c r="J10" s="5"/>
      <c r="L10" s="23" t="s">
        <v>4</v>
      </c>
      <c r="M10" s="23"/>
    </row>
    <row r="11" spans="1:17" ht="15.75" thickBot="1" x14ac:dyDescent="0.3">
      <c r="A11" s="12" t="s">
        <v>6</v>
      </c>
      <c r="H11" s="24"/>
      <c r="I11" s="24"/>
      <c r="J11" s="5"/>
      <c r="L11" s="24"/>
      <c r="M11" s="24"/>
    </row>
    <row r="12" spans="1:17" x14ac:dyDescent="0.25">
      <c r="G12" s="4"/>
      <c r="H12" s="10"/>
      <c r="I12" s="16">
        <f>(C3/5)*(F4/365)</f>
        <v>17534.246575342466</v>
      </c>
      <c r="J12" s="7" t="s">
        <v>1</v>
      </c>
      <c r="K12" s="4"/>
      <c r="L12" s="6"/>
      <c r="M12" s="16">
        <f>H4+L4</f>
        <v>121000</v>
      </c>
      <c r="N12" s="7" t="s">
        <v>0</v>
      </c>
    </row>
    <row r="13" spans="1:17" x14ac:dyDescent="0.25">
      <c r="G13" s="4"/>
      <c r="H13" s="2"/>
      <c r="I13" s="1"/>
      <c r="J13" s="7"/>
      <c r="K13" s="4"/>
      <c r="L13" s="8"/>
    </row>
    <row r="14" spans="1:17" x14ac:dyDescent="0.25">
      <c r="G14" s="4"/>
      <c r="H14" s="2"/>
      <c r="I14" s="1"/>
      <c r="J14" s="7"/>
      <c r="K14" s="4"/>
      <c r="L14" s="8"/>
    </row>
    <row r="15" spans="1:17" x14ac:dyDescent="0.25">
      <c r="G15" s="4"/>
      <c r="H15" s="8"/>
      <c r="I15" s="1"/>
      <c r="J15" s="7"/>
      <c r="L15" s="9"/>
    </row>
    <row r="16" spans="1:17" x14ac:dyDescent="0.25">
      <c r="H16" s="7"/>
    </row>
    <row r="17" spans="1:13" x14ac:dyDescent="0.25">
      <c r="H17" s="7"/>
    </row>
    <row r="18" spans="1:13" x14ac:dyDescent="0.25">
      <c r="H18" s="23" t="s">
        <v>8</v>
      </c>
      <c r="I18" s="23"/>
    </row>
    <row r="19" spans="1:13" ht="29.25" customHeight="1" thickBot="1" x14ac:dyDescent="0.3">
      <c r="H19" s="24"/>
      <c r="I19" s="24"/>
    </row>
    <row r="20" spans="1:13" x14ac:dyDescent="0.25">
      <c r="G20" s="4" t="s">
        <v>1</v>
      </c>
      <c r="H20" s="15">
        <f>I12</f>
        <v>17534.246575342466</v>
      </c>
      <c r="I20" s="1"/>
    </row>
    <row r="21" spans="1:13" x14ac:dyDescent="0.25">
      <c r="H21" s="2"/>
      <c r="I21" s="1"/>
    </row>
    <row r="22" spans="1:13" x14ac:dyDescent="0.25">
      <c r="H22" s="2"/>
      <c r="I22" s="1"/>
    </row>
    <row r="23" spans="1:13" x14ac:dyDescent="0.25">
      <c r="H23" s="8"/>
      <c r="I23" s="1"/>
    </row>
    <row r="27" spans="1:13" ht="26.25" x14ac:dyDescent="0.4">
      <c r="A27" s="11" t="s">
        <v>20</v>
      </c>
    </row>
    <row r="28" spans="1:13" x14ac:dyDescent="0.25">
      <c r="H28" s="23" t="s">
        <v>2</v>
      </c>
      <c r="I28" s="23"/>
      <c r="J28" s="5"/>
      <c r="L28" s="23" t="s">
        <v>8</v>
      </c>
      <c r="M28" s="23"/>
    </row>
    <row r="29" spans="1:13" ht="30" customHeight="1" thickBot="1" x14ac:dyDescent="0.3">
      <c r="A29" s="7" t="s">
        <v>21</v>
      </c>
      <c r="C29" s="13"/>
      <c r="H29" s="24"/>
      <c r="I29" s="24"/>
      <c r="J29" s="5"/>
      <c r="L29" s="24"/>
      <c r="M29" s="24"/>
    </row>
    <row r="30" spans="1:13" x14ac:dyDescent="0.25">
      <c r="A30" t="s">
        <v>24</v>
      </c>
      <c r="G30" s="4" t="s">
        <v>9</v>
      </c>
      <c r="H30" s="15">
        <f>C3</f>
        <v>100000</v>
      </c>
      <c r="I30" s="1"/>
      <c r="J30" s="7"/>
      <c r="K30" s="4" t="s">
        <v>0</v>
      </c>
      <c r="L30" s="15">
        <f>C3/5</f>
        <v>20000</v>
      </c>
      <c r="M30" s="1"/>
    </row>
    <row r="31" spans="1:13" x14ac:dyDescent="0.25">
      <c r="A31" t="s">
        <v>23</v>
      </c>
      <c r="G31" s="4"/>
      <c r="H31" s="8"/>
      <c r="I31" s="1"/>
      <c r="J31" s="7"/>
      <c r="K31" s="4"/>
      <c r="L31" s="8"/>
    </row>
    <row r="32" spans="1:13" x14ac:dyDescent="0.25">
      <c r="G32" s="4"/>
      <c r="H32" s="8"/>
      <c r="I32" s="1"/>
      <c r="J32" s="7"/>
      <c r="K32" s="4"/>
      <c r="L32" s="8"/>
    </row>
    <row r="33" spans="1:12" x14ac:dyDescent="0.25">
      <c r="A33" s="7" t="s">
        <v>22</v>
      </c>
      <c r="E33" s="14"/>
      <c r="H33" s="9"/>
      <c r="L33" s="9"/>
    </row>
    <row r="36" spans="1:12" x14ac:dyDescent="0.25">
      <c r="H36" s="23" t="s">
        <v>7</v>
      </c>
      <c r="I36" s="23"/>
      <c r="J36" s="5"/>
    </row>
    <row r="37" spans="1:12" ht="15.75" thickBot="1" x14ac:dyDescent="0.3">
      <c r="A37" s="12" t="s">
        <v>6</v>
      </c>
      <c r="H37" s="24"/>
      <c r="I37" s="24"/>
      <c r="J37" s="5"/>
    </row>
    <row r="38" spans="1:12" x14ac:dyDescent="0.25">
      <c r="G38" s="4"/>
      <c r="H38" s="10"/>
      <c r="I38" s="16">
        <f>I12</f>
        <v>17534.246575342466</v>
      </c>
      <c r="J38" s="7" t="s">
        <v>9</v>
      </c>
      <c r="K38" s="4"/>
      <c r="L38" s="7"/>
    </row>
    <row r="39" spans="1:12" x14ac:dyDescent="0.25">
      <c r="G39" s="4"/>
      <c r="H39" s="2"/>
      <c r="I39" s="16">
        <f>C3/5</f>
        <v>20000</v>
      </c>
      <c r="J39" s="7" t="s">
        <v>0</v>
      </c>
      <c r="K39" s="4"/>
    </row>
    <row r="40" spans="1:12" x14ac:dyDescent="0.25">
      <c r="G40" s="4"/>
      <c r="H40" s="2"/>
      <c r="I40" s="16"/>
      <c r="J40" s="7"/>
      <c r="K40" s="4"/>
    </row>
    <row r="41" spans="1:12" x14ac:dyDescent="0.25">
      <c r="G41" s="4"/>
      <c r="H41" s="8"/>
      <c r="I41" s="1"/>
      <c r="J41" s="7"/>
    </row>
    <row r="42" spans="1:12" x14ac:dyDescent="0.25">
      <c r="H42" s="7"/>
    </row>
    <row r="43" spans="1:12" x14ac:dyDescent="0.25">
      <c r="H43" s="7"/>
    </row>
    <row r="44" spans="1:12" ht="15" customHeight="1" x14ac:dyDescent="0.25"/>
    <row r="52" spans="1:13" ht="26.25" x14ac:dyDescent="0.4">
      <c r="A52" s="11" t="s">
        <v>25</v>
      </c>
    </row>
    <row r="53" spans="1:13" x14ac:dyDescent="0.25">
      <c r="H53" s="23" t="s">
        <v>2</v>
      </c>
      <c r="I53" s="23"/>
      <c r="J53" s="5"/>
      <c r="L53" s="23" t="s">
        <v>8</v>
      </c>
      <c r="M53" s="23"/>
    </row>
    <row r="54" spans="1:13" ht="15.75" thickBot="1" x14ac:dyDescent="0.3">
      <c r="A54" s="7" t="s">
        <v>26</v>
      </c>
      <c r="C54" s="13"/>
      <c r="H54" s="24"/>
      <c r="I54" s="24"/>
      <c r="J54" s="5"/>
      <c r="L54" s="24"/>
      <c r="M54" s="24"/>
    </row>
    <row r="55" spans="1:13" x14ac:dyDescent="0.25">
      <c r="G55" s="4" t="s">
        <v>9</v>
      </c>
      <c r="H55" s="15">
        <f>C3</f>
        <v>100000</v>
      </c>
      <c r="I55" s="1"/>
      <c r="J55" s="7"/>
      <c r="K55" s="4" t="s">
        <v>0</v>
      </c>
      <c r="L55" s="15">
        <f>C3/5</f>
        <v>20000</v>
      </c>
      <c r="M55" s="1"/>
    </row>
    <row r="56" spans="1:13" x14ac:dyDescent="0.25">
      <c r="G56" s="4"/>
      <c r="H56" s="8"/>
      <c r="I56" s="1"/>
      <c r="J56" s="7"/>
      <c r="K56" s="4"/>
      <c r="L56" s="17"/>
    </row>
    <row r="57" spans="1:13" x14ac:dyDescent="0.25">
      <c r="G57" s="4"/>
      <c r="H57" s="8"/>
      <c r="I57" s="1"/>
      <c r="J57" s="7"/>
      <c r="K57" s="4"/>
      <c r="L57" s="8"/>
    </row>
    <row r="58" spans="1:13" x14ac:dyDescent="0.25">
      <c r="A58" s="7" t="s">
        <v>27</v>
      </c>
      <c r="E58" s="14"/>
      <c r="H58" s="9"/>
      <c r="L58" s="9"/>
    </row>
    <row r="61" spans="1:13" x14ac:dyDescent="0.25">
      <c r="H61" s="23" t="s">
        <v>7</v>
      </c>
      <c r="I61" s="23"/>
      <c r="J61" s="5"/>
    </row>
    <row r="62" spans="1:13" ht="15.75" thickBot="1" x14ac:dyDescent="0.3">
      <c r="A62" s="12" t="s">
        <v>6</v>
      </c>
      <c r="H62" s="24"/>
      <c r="I62" s="24"/>
      <c r="J62" s="5"/>
    </row>
    <row r="63" spans="1:13" x14ac:dyDescent="0.25">
      <c r="G63" s="4"/>
      <c r="H63" s="10"/>
      <c r="I63" s="16">
        <f>I38+I39</f>
        <v>37534.246575342462</v>
      </c>
      <c r="J63" s="7" t="s">
        <v>9</v>
      </c>
      <c r="K63" s="4"/>
      <c r="L63" s="7"/>
    </row>
    <row r="64" spans="1:13" x14ac:dyDescent="0.25">
      <c r="G64" s="4"/>
      <c r="H64" s="2"/>
      <c r="I64" s="16">
        <f>L55</f>
        <v>20000</v>
      </c>
      <c r="J64" s="7" t="s">
        <v>0</v>
      </c>
      <c r="K64" s="4"/>
    </row>
    <row r="65" spans="1:13" x14ac:dyDescent="0.25">
      <c r="G65" s="4"/>
      <c r="H65" s="2"/>
      <c r="I65" s="1"/>
      <c r="J65" s="7"/>
      <c r="K65" s="4"/>
    </row>
    <row r="66" spans="1:13" x14ac:dyDescent="0.25">
      <c r="G66" s="4"/>
      <c r="H66" s="8"/>
      <c r="I66" s="1"/>
      <c r="J66" s="7"/>
    </row>
    <row r="67" spans="1:13" x14ac:dyDescent="0.25">
      <c r="H67" s="7"/>
    </row>
    <row r="68" spans="1:13" x14ac:dyDescent="0.25">
      <c r="H68" s="7"/>
    </row>
    <row r="77" spans="1:13" ht="26.25" x14ac:dyDescent="0.4">
      <c r="A77" s="11" t="s">
        <v>28</v>
      </c>
    </row>
    <row r="78" spans="1:13" x14ac:dyDescent="0.25">
      <c r="H78" s="23" t="s">
        <v>2</v>
      </c>
      <c r="I78" s="23"/>
      <c r="J78" s="5"/>
      <c r="L78" s="23" t="s">
        <v>14</v>
      </c>
      <c r="M78" s="23"/>
    </row>
    <row r="79" spans="1:13" ht="15.75" thickBot="1" x14ac:dyDescent="0.3">
      <c r="A79" s="7" t="s">
        <v>30</v>
      </c>
      <c r="C79" s="13"/>
      <c r="H79" s="24"/>
      <c r="I79" s="24"/>
      <c r="J79" s="5"/>
      <c r="L79" s="24"/>
      <c r="M79" s="24"/>
    </row>
    <row r="80" spans="1:13" x14ac:dyDescent="0.25">
      <c r="G80" s="4" t="s">
        <v>9</v>
      </c>
      <c r="H80" s="15">
        <f>C3</f>
        <v>100000</v>
      </c>
      <c r="I80" s="16">
        <f>H88</f>
        <v>57534.246575342462</v>
      </c>
      <c r="J80" s="7" t="s">
        <v>0</v>
      </c>
      <c r="K80" s="4" t="s">
        <v>1</v>
      </c>
      <c r="L80" s="15">
        <f>B82+B82*21%</f>
        <v>48400</v>
      </c>
      <c r="M80" s="1"/>
    </row>
    <row r="81" spans="1:14" x14ac:dyDescent="0.25">
      <c r="A81" s="7" t="s">
        <v>29</v>
      </c>
      <c r="G81" s="4"/>
      <c r="H81" s="8"/>
      <c r="I81" s="16">
        <f>H80-I80</f>
        <v>42465.753424657538</v>
      </c>
      <c r="J81" s="7" t="s">
        <v>1</v>
      </c>
      <c r="K81" s="4"/>
      <c r="L81" s="8"/>
    </row>
    <row r="82" spans="1:14" x14ac:dyDescent="0.25">
      <c r="A82" t="s">
        <v>13</v>
      </c>
      <c r="B82" s="22">
        <v>40000</v>
      </c>
      <c r="C82" t="s">
        <v>11</v>
      </c>
      <c r="G82" s="4"/>
      <c r="H82" s="8"/>
      <c r="I82" s="1"/>
      <c r="J82" s="7"/>
      <c r="K82" s="4"/>
      <c r="L82" s="8"/>
    </row>
    <row r="83" spans="1:14" x14ac:dyDescent="0.25">
      <c r="A83" s="7"/>
      <c r="E83" s="14"/>
      <c r="H83" s="9"/>
      <c r="L83" s="9"/>
    </row>
    <row r="86" spans="1:14" x14ac:dyDescent="0.25">
      <c r="H86" s="23" t="s">
        <v>7</v>
      </c>
      <c r="I86" s="23"/>
      <c r="J86" s="5"/>
      <c r="L86" s="23" t="s">
        <v>15</v>
      </c>
      <c r="M86" s="23"/>
    </row>
    <row r="87" spans="1:14" ht="15.75" thickBot="1" x14ac:dyDescent="0.3">
      <c r="A87" s="12"/>
      <c r="H87" s="24"/>
      <c r="I87" s="24"/>
      <c r="J87" s="5"/>
      <c r="L87" s="24"/>
      <c r="M87" s="24"/>
    </row>
    <row r="88" spans="1:14" x14ac:dyDescent="0.25">
      <c r="G88" s="4" t="s">
        <v>0</v>
      </c>
      <c r="H88" s="15">
        <f>I88</f>
        <v>57534.246575342462</v>
      </c>
      <c r="I88" s="16">
        <f>I63+I64</f>
        <v>57534.246575342462</v>
      </c>
      <c r="J88" s="7" t="s">
        <v>9</v>
      </c>
      <c r="K88" s="4"/>
      <c r="L88" s="6"/>
      <c r="M88" s="16">
        <f>B82*21%</f>
        <v>8400</v>
      </c>
      <c r="N88" s="7" t="s">
        <v>1</v>
      </c>
    </row>
    <row r="89" spans="1:14" x14ac:dyDescent="0.25">
      <c r="G89" s="4"/>
      <c r="H89" s="2"/>
      <c r="I89" s="1"/>
      <c r="J89" s="7"/>
      <c r="K89" s="4"/>
      <c r="L89" s="8"/>
    </row>
    <row r="90" spans="1:14" x14ac:dyDescent="0.25">
      <c r="G90" s="4"/>
      <c r="H90" s="2"/>
      <c r="I90" s="1"/>
      <c r="J90" s="7"/>
      <c r="K90" s="4"/>
      <c r="L90" s="8"/>
    </row>
    <row r="91" spans="1:14" x14ac:dyDescent="0.25">
      <c r="G91" s="4"/>
      <c r="H91" s="8"/>
      <c r="I91" s="1"/>
      <c r="J91" s="7"/>
      <c r="L91" s="9"/>
    </row>
    <row r="92" spans="1:14" x14ac:dyDescent="0.25">
      <c r="H92" s="7"/>
    </row>
    <row r="94" spans="1:14" x14ac:dyDescent="0.25">
      <c r="H94" s="23" t="str">
        <f>IF($B$82=$H$80-$I$80,"",IF($B$82&gt;$H$80-$I$80,"763  Plus-values sur réalisat° d'actifs immo","663  Moins-values sur réalisat° d'actifs immo"))</f>
        <v>663  Moins-values sur réalisat° d'actifs immo</v>
      </c>
      <c r="I94" s="23"/>
    </row>
    <row r="95" spans="1:14" ht="15.75" thickBot="1" x14ac:dyDescent="0.3">
      <c r="H95" s="24"/>
      <c r="I95" s="24"/>
    </row>
    <row r="96" spans="1:14" ht="15" customHeight="1" x14ac:dyDescent="0.25">
      <c r="G96" s="3" t="str">
        <f>IF($B$82=$H$80-$I$80,"",IF($B$82&gt;$H$80-$I$80,"","(2)"))</f>
        <v>(2)</v>
      </c>
      <c r="H96" s="6">
        <f>IF($B$82&gt;=$H$80-$I$80,"",H80-I80-B82)</f>
        <v>2465.7534246575378</v>
      </c>
      <c r="I96" s="16" t="str">
        <f>IF($B$82&gt;$H$80-$I$80,B82-(H80-I80),"")</f>
        <v/>
      </c>
      <c r="J96" t="str">
        <f>IF($B$82&gt;$H$80-$I$80,"(2)","")</f>
        <v/>
      </c>
    </row>
    <row r="97" spans="8:8" x14ac:dyDescent="0.25">
      <c r="H97" s="8"/>
    </row>
    <row r="98" spans="8:8" x14ac:dyDescent="0.25">
      <c r="H98" s="8"/>
    </row>
    <row r="99" spans="8:8" x14ac:dyDescent="0.25">
      <c r="H99" s="9"/>
    </row>
  </sheetData>
  <mergeCells count="16">
    <mergeCell ref="H86:I87"/>
    <mergeCell ref="L86:M87"/>
    <mergeCell ref="H94:I95"/>
    <mergeCell ref="H53:I54"/>
    <mergeCell ref="L53:M54"/>
    <mergeCell ref="H61:I62"/>
    <mergeCell ref="H78:I79"/>
    <mergeCell ref="L78:M79"/>
    <mergeCell ref="H28:I29"/>
    <mergeCell ref="L28:M29"/>
    <mergeCell ref="H36:I37"/>
    <mergeCell ref="H2:I3"/>
    <mergeCell ref="L2:M3"/>
    <mergeCell ref="H10:I11"/>
    <mergeCell ref="L10:M11"/>
    <mergeCell ref="H18:I19"/>
  </mergeCells>
  <dataValidations count="1">
    <dataValidation type="date" allowBlank="1" showInputMessage="1" showErrorMessage="1" error="Veuillez encoder une date comprise entre le 1/01/2022 et le 31/12/2022" sqref="D4" xr:uid="{1BB423E8-CFA5-4A9C-BFFB-BFC145FF18E9}">
      <formula1>44562</formula1>
      <formula2>44926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E A</cp:lastModifiedBy>
  <dcterms:created xsi:type="dcterms:W3CDTF">2019-03-22T13:56:51Z</dcterms:created>
  <dcterms:modified xsi:type="dcterms:W3CDTF">2024-04-04T11:55:22Z</dcterms:modified>
</cp:coreProperties>
</file>