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240" windowHeight="8676" activeTab="1"/>
  </bookViews>
  <sheets>
    <sheet name="Sous-estimation" sheetId="1" r:id="rId1"/>
    <sheet name="Surestimation" sheetId="6" r:id="rId2"/>
  </sheets>
  <calcPr calcId="144525"/>
</workbook>
</file>

<file path=xl/calcChain.xml><?xml version="1.0" encoding="utf-8"?>
<calcChain xmlns="http://schemas.openxmlformats.org/spreadsheetml/2006/main">
  <c r="J34" i="6" l="1"/>
  <c r="O29" i="6"/>
  <c r="S28" i="6"/>
  <c r="R28" i="6"/>
  <c r="K28" i="6"/>
  <c r="N23" i="6"/>
  <c r="O22" i="6" s="1"/>
  <c r="N28" i="6" s="1"/>
  <c r="O28" i="6" s="1"/>
  <c r="S22" i="6"/>
  <c r="E29" i="6" s="1"/>
  <c r="F28" i="6" s="1"/>
  <c r="N22" i="6"/>
  <c r="J22" i="6"/>
  <c r="N17" i="6"/>
  <c r="S16" i="6"/>
  <c r="N16" i="6"/>
  <c r="K16" i="6"/>
  <c r="E29" i="1"/>
  <c r="F28" i="1" s="1"/>
  <c r="N17" i="1"/>
  <c r="O29" i="1"/>
  <c r="J34" i="1"/>
  <c r="E36" i="1" s="1"/>
  <c r="S28" i="1"/>
  <c r="R28" i="1" s="1"/>
  <c r="N23" i="1"/>
  <c r="O22" i="1" s="1"/>
  <c r="N28" i="1" s="1"/>
  <c r="O28" i="1" s="1"/>
  <c r="K28" i="1"/>
  <c r="S22" i="1"/>
  <c r="N22" i="1"/>
  <c r="J22" i="1"/>
  <c r="S16" i="1"/>
  <c r="N16" i="1"/>
  <c r="K16" i="1"/>
  <c r="O34" i="6" l="1"/>
  <c r="E36" i="6" s="1"/>
  <c r="F31" i="6" s="1"/>
  <c r="F41" i="6" s="1"/>
  <c r="N34" i="1"/>
  <c r="E37" i="1" s="1"/>
  <c r="F31" i="1" s="1"/>
  <c r="F41" i="1" l="1"/>
</calcChain>
</file>

<file path=xl/sharedStrings.xml><?xml version="1.0" encoding="utf-8"?>
<sst xmlns="http://schemas.openxmlformats.org/spreadsheetml/2006/main" count="128" uniqueCount="55">
  <si>
    <t>0)</t>
  </si>
  <si>
    <t>Situation de départ de l'exercice :</t>
  </si>
  <si>
    <t>Banque  :</t>
  </si>
  <si>
    <t>Fournisseurs</t>
  </si>
  <si>
    <t>Marchandises :</t>
  </si>
  <si>
    <t>Clients :</t>
  </si>
  <si>
    <t>1)</t>
  </si>
  <si>
    <t>2)</t>
  </si>
  <si>
    <t>100 Capital</t>
  </si>
  <si>
    <t>3)</t>
  </si>
  <si>
    <t>4)</t>
  </si>
  <si>
    <t>5)</t>
  </si>
  <si>
    <t>srl Vanderelst</t>
  </si>
  <si>
    <t xml:space="preserve">Vente de marchandises à la sa Lupant pour un montant hors TVA de </t>
  </si>
  <si>
    <t>TVA à appliquer :</t>
  </si>
  <si>
    <t>Le tribunal de l'entreprise a accepté la demande de procédure de réorganisation</t>
  </si>
  <si>
    <t>La perte sur la créance douteuse est estimée par le comptable à :</t>
  </si>
  <si>
    <t>judiciaire de la sa Lupant.  La créance sur la sa Lupant devient donc douteuse.</t>
  </si>
  <si>
    <t>suivant pourra être récupéré par la srl Vanderelst :</t>
  </si>
  <si>
    <t>Le curateur verse le montant annoncé sur le compte bancaire de la srl Vanderelst.</t>
  </si>
  <si>
    <t>Finalement, la sa Lupant tombe en faillite.  Le curateur annonce que le montant</t>
  </si>
  <si>
    <t>Outil didactique n°13a : CRÉANCES DOUTEUSES (estimation trop faible)</t>
  </si>
  <si>
    <t>COMPTE DE RÉSULTATS</t>
  </si>
  <si>
    <t>Ventes et prestations</t>
  </si>
  <si>
    <t>Chiffres d'affaires</t>
  </si>
  <si>
    <t>Coût des ventes et prestations</t>
  </si>
  <si>
    <t>Services et biens divers (61)</t>
  </si>
  <si>
    <t>Rémunérat°, charges sociales… (62)</t>
  </si>
  <si>
    <t>Amortissements et RDV sur FE, II, IC (630)</t>
  </si>
  <si>
    <t>RDV stocks, créances commerciales… (+/-)  (631/4)</t>
  </si>
  <si>
    <t>Autres charges d'exploitation (640/8)</t>
  </si>
  <si>
    <t>Charges d'exploitat° portées à l'actif… (649)</t>
  </si>
  <si>
    <t>Charges d'exploitation non récurrentes  (66A)</t>
  </si>
  <si>
    <t>Outil didactique n°13b : CRÉANCES DOUTEUSES (estimation trop forte)</t>
  </si>
  <si>
    <t>Approvisonnements  et marchandises (60)</t>
  </si>
  <si>
    <t>(0)</t>
  </si>
  <si>
    <t>550  Banque</t>
  </si>
  <si>
    <t>440  Fournisseurs</t>
  </si>
  <si>
    <t>340  Marchandises</t>
  </si>
  <si>
    <t>400  Clients</t>
  </si>
  <si>
    <t>(1)</t>
  </si>
  <si>
    <t>700 Vente de marchandises</t>
  </si>
  <si>
    <t>4510  TVA sur ventes</t>
  </si>
  <si>
    <t>407  Créances douteuses</t>
  </si>
  <si>
    <t>(2)</t>
  </si>
  <si>
    <t>409  RDV actées sur CC</t>
  </si>
  <si>
    <t>(3)</t>
  </si>
  <si>
    <t>(4)</t>
  </si>
  <si>
    <t>642 Moins-value sur RCC</t>
  </si>
  <si>
    <t>(5)</t>
  </si>
  <si>
    <t>Bénéfice/perte d'exploitation :</t>
  </si>
  <si>
    <t>Remarque :</t>
  </si>
  <si>
    <t>La problématique de la récupération de la TVA sur créances douteuses n'est pas prise en compte !</t>
  </si>
  <si>
    <t>6341  RDV CC - reprises</t>
  </si>
  <si>
    <t>6340  RDV sur CC - Dotat°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</si>
</sst>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8" fontId="0" fillId="2" borderId="1" xfId="0" applyNumberFormat="1" applyFill="1" applyBorder="1" applyProtection="1">
      <protection locked="0"/>
    </xf>
    <xf numFmtId="8" fontId="0" fillId="0" borderId="0" xfId="0" applyNumberFormat="1" applyBorder="1"/>
    <xf numFmtId="43" fontId="0" fillId="0" borderId="0" xfId="1" applyFont="1"/>
    <xf numFmtId="43" fontId="0" fillId="0" borderId="0" xfId="1" quotePrefix="1" applyFont="1" applyAlignment="1">
      <alignment horizontal="right"/>
    </xf>
    <xf numFmtId="43" fontId="0" fillId="0" borderId="3" xfId="1" applyFont="1" applyBorder="1"/>
    <xf numFmtId="43" fontId="0" fillId="0" borderId="4" xfId="1" applyFont="1" applyBorder="1"/>
    <xf numFmtId="43" fontId="0" fillId="0" borderId="0" xfId="1" quotePrefix="1" applyFont="1" applyAlignment="1">
      <alignment horizontal="left"/>
    </xf>
    <xf numFmtId="43" fontId="0" fillId="0" borderId="0" xfId="1" quotePrefix="1" applyFont="1"/>
    <xf numFmtId="43" fontId="0" fillId="0" borderId="5" xfId="1" applyFont="1" applyBorder="1"/>
    <xf numFmtId="43" fontId="0" fillId="0" borderId="0" xfId="1" applyFont="1" applyBorder="1"/>
    <xf numFmtId="43" fontId="0" fillId="0" borderId="4" xfId="1" applyFont="1" applyFill="1" applyBorder="1"/>
    <xf numFmtId="43" fontId="0" fillId="0" borderId="0" xfId="1" quotePrefix="1" applyFont="1" applyFill="1" applyAlignment="1">
      <alignment horizontal="right"/>
    </xf>
    <xf numFmtId="43" fontId="0" fillId="0" borderId="5" xfId="1" applyFont="1" applyFill="1" applyBorder="1"/>
    <xf numFmtId="43" fontId="0" fillId="0" borderId="0" xfId="1" applyFont="1" applyAlignment="1">
      <alignment horizontal="right"/>
    </xf>
    <xf numFmtId="43" fontId="0" fillId="0" borderId="0" xfId="1" applyFont="1" applyAlignment="1">
      <alignment horizontal="left"/>
    </xf>
    <xf numFmtId="43" fontId="0" fillId="0" borderId="3" xfId="1" applyFont="1" applyFill="1" applyBorder="1"/>
    <xf numFmtId="43" fontId="0" fillId="0" borderId="0" xfId="1" quotePrefix="1" applyFont="1" applyFill="1" applyAlignment="1">
      <alignment horizontal="left"/>
    </xf>
    <xf numFmtId="43" fontId="8" fillId="0" borderId="0" xfId="1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/>
    <xf numFmtId="2" fontId="0" fillId="0" borderId="0" xfId="0" applyNumberFormat="1"/>
    <xf numFmtId="2" fontId="0" fillId="0" borderId="6" xfId="0" applyNumberFormat="1" applyBorder="1"/>
    <xf numFmtId="0" fontId="0" fillId="0" borderId="6" xfId="0" applyBorder="1"/>
    <xf numFmtId="2" fontId="4" fillId="0" borderId="7" xfId="0" applyNumberFormat="1" applyFont="1" applyBorder="1"/>
    <xf numFmtId="0" fontId="0" fillId="0" borderId="0" xfId="0" quotePrefix="1"/>
    <xf numFmtId="9" fontId="0" fillId="2" borderId="1" xfId="0" applyNumberFormat="1" applyFill="1" applyBorder="1" applyProtection="1">
      <protection locked="0"/>
    </xf>
    <xf numFmtId="43" fontId="0" fillId="0" borderId="6" xfId="0" applyNumberForma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0" xfId="1" applyFont="1" applyBorder="1" applyAlignment="1">
      <alignment horizontal="center" wrapText="1"/>
    </xf>
    <xf numFmtId="43" fontId="2" fillId="0" borderId="2" xfId="1" applyFont="1" applyBorder="1" applyAlignment="1">
      <alignment horizontal="center" wrapText="1"/>
    </xf>
    <xf numFmtId="43" fontId="6" fillId="0" borderId="2" xfId="1" applyFont="1" applyBorder="1" applyAlignment="1">
      <alignment horizontal="center" wrapText="1"/>
    </xf>
    <xf numFmtId="43" fontId="7" fillId="0" borderId="2" xfId="1" applyFont="1" applyBorder="1" applyAlignment="1">
      <alignment horizontal="center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="80" zoomScaleNormal="80" workbookViewId="0">
      <selection activeCell="H8" sqref="H8"/>
    </sheetView>
  </sheetViews>
  <sheetFormatPr baseColWidth="10" defaultColWidth="11.44140625" defaultRowHeight="14.4" x14ac:dyDescent="0.3"/>
  <cols>
    <col min="1" max="1" width="5.6640625" customWidth="1"/>
    <col min="2" max="3" width="15.88671875" customWidth="1"/>
    <col min="4" max="4" width="18.109375" customWidth="1"/>
    <col min="5" max="5" width="14.33203125" customWidth="1"/>
    <col min="6" max="6" width="14.109375" customWidth="1"/>
    <col min="7" max="7" width="14.44140625" customWidth="1"/>
    <col min="8" max="8" width="5.6640625" customWidth="1"/>
    <col min="9" max="9" width="6" customWidth="1"/>
    <col min="10" max="11" width="12.6640625" customWidth="1"/>
    <col min="12" max="13" width="5.6640625" customWidth="1"/>
    <col min="14" max="15" width="12.6640625" customWidth="1"/>
    <col min="16" max="17" width="5.6640625" customWidth="1"/>
    <col min="18" max="19" width="12.6640625" customWidth="1"/>
  </cols>
  <sheetData>
    <row r="1" spans="1:20" ht="20.100000000000001" customHeight="1" x14ac:dyDescent="0.35">
      <c r="A1" s="1" t="s">
        <v>21</v>
      </c>
    </row>
    <row r="2" spans="1:20" ht="15" customHeight="1" x14ac:dyDescent="0.25"/>
    <row r="3" spans="1:20" x14ac:dyDescent="0.3">
      <c r="A3" t="s">
        <v>0</v>
      </c>
      <c r="B3" t="s">
        <v>1</v>
      </c>
    </row>
    <row r="4" spans="1:20" ht="19.5" thickBot="1" x14ac:dyDescent="0.35">
      <c r="B4" s="2" t="s">
        <v>12</v>
      </c>
      <c r="J4" s="3"/>
    </row>
    <row r="5" spans="1:20" ht="15.75" thickBot="1" x14ac:dyDescent="0.3">
      <c r="B5" t="s">
        <v>2</v>
      </c>
      <c r="C5" s="4">
        <v>90000</v>
      </c>
      <c r="D5" s="5"/>
      <c r="J5" s="32" t="s">
        <v>51</v>
      </c>
    </row>
    <row r="6" spans="1:20" ht="15" thickBot="1" x14ac:dyDescent="0.35">
      <c r="B6" t="s">
        <v>3</v>
      </c>
      <c r="C6" s="4">
        <v>5000</v>
      </c>
      <c r="J6" s="31" t="s">
        <v>52</v>
      </c>
    </row>
    <row r="7" spans="1:20" ht="15.75" thickBot="1" x14ac:dyDescent="0.3">
      <c r="B7" t="s">
        <v>4</v>
      </c>
      <c r="C7" s="4">
        <v>7000</v>
      </c>
    </row>
    <row r="8" spans="1:20" ht="15.75" thickBot="1" x14ac:dyDescent="0.3">
      <c r="B8" t="s">
        <v>5</v>
      </c>
      <c r="C8" s="4">
        <v>4500</v>
      </c>
    </row>
    <row r="9" spans="1:20" ht="23.25" customHeight="1" thickBot="1" x14ac:dyDescent="0.3"/>
    <row r="10" spans="1:20" ht="15" thickBot="1" x14ac:dyDescent="0.35">
      <c r="A10" s="22" t="s">
        <v>6</v>
      </c>
      <c r="B10" t="s">
        <v>13</v>
      </c>
      <c r="F10" s="4">
        <v>2020.66</v>
      </c>
    </row>
    <row r="11" spans="1:20" ht="15" thickBot="1" x14ac:dyDescent="0.35">
      <c r="A11" s="22"/>
      <c r="B11" t="s">
        <v>14</v>
      </c>
      <c r="C11" s="29">
        <v>0.21</v>
      </c>
    </row>
    <row r="12" spans="1:20" ht="15" x14ac:dyDescent="0.25">
      <c r="A12" s="22"/>
    </row>
    <row r="13" spans="1:20" x14ac:dyDescent="0.3">
      <c r="A13" s="22" t="s">
        <v>7</v>
      </c>
      <c r="B13" t="s">
        <v>15</v>
      </c>
    </row>
    <row r="14" spans="1:20" x14ac:dyDescent="0.3">
      <c r="A14" s="22"/>
      <c r="B14" t="s">
        <v>17</v>
      </c>
    </row>
    <row r="15" spans="1:20" ht="15" thickBot="1" x14ac:dyDescent="0.35">
      <c r="A15" s="22"/>
      <c r="J15" s="34" t="s">
        <v>8</v>
      </c>
      <c r="K15" s="34"/>
      <c r="N15" s="34" t="s">
        <v>36</v>
      </c>
      <c r="O15" s="34"/>
      <c r="Q15" s="6"/>
      <c r="R15" s="35" t="s">
        <v>37</v>
      </c>
      <c r="S15" s="35"/>
    </row>
    <row r="16" spans="1:20" ht="15.6" thickTop="1" thickBot="1" x14ac:dyDescent="0.35">
      <c r="A16" s="22" t="s">
        <v>9</v>
      </c>
      <c r="B16" t="s">
        <v>16</v>
      </c>
      <c r="F16" s="4">
        <v>1000</v>
      </c>
      <c r="G16" s="33"/>
      <c r="I16" s="7"/>
      <c r="J16" s="8"/>
      <c r="K16" s="9">
        <f>C5+C7+C8-C6</f>
        <v>96500</v>
      </c>
      <c r="L16" s="10" t="s">
        <v>35</v>
      </c>
      <c r="M16" s="7" t="s">
        <v>35</v>
      </c>
      <c r="N16" s="8">
        <f>C5</f>
        <v>90000</v>
      </c>
      <c r="O16" s="9"/>
      <c r="P16" s="11"/>
      <c r="Q16" s="7"/>
      <c r="R16" s="8"/>
      <c r="S16" s="9">
        <f>C6</f>
        <v>5000</v>
      </c>
      <c r="T16" s="28" t="s">
        <v>35</v>
      </c>
    </row>
    <row r="17" spans="1:20" x14ac:dyDescent="0.3">
      <c r="A17" s="22"/>
      <c r="I17" s="7"/>
      <c r="J17" s="12"/>
      <c r="K17" s="6"/>
      <c r="L17" s="10"/>
      <c r="M17" s="7" t="s">
        <v>49</v>
      </c>
      <c r="N17" s="12">
        <f>F20</f>
        <v>800</v>
      </c>
      <c r="O17" s="6"/>
      <c r="P17" s="11"/>
      <c r="Q17" s="6"/>
      <c r="R17" s="12"/>
      <c r="S17" s="6"/>
    </row>
    <row r="18" spans="1:20" ht="15" x14ac:dyDescent="0.25">
      <c r="A18" s="22"/>
      <c r="I18" s="7"/>
      <c r="J18" s="12"/>
      <c r="K18" s="6"/>
      <c r="L18" s="10"/>
      <c r="M18" s="7"/>
      <c r="N18" s="12"/>
      <c r="O18" s="6"/>
      <c r="P18" s="6"/>
      <c r="Q18" s="6"/>
      <c r="R18" s="12"/>
      <c r="S18" s="6"/>
    </row>
    <row r="19" spans="1:20" ht="15.75" thickBot="1" x14ac:dyDescent="0.3">
      <c r="A19" s="22" t="s">
        <v>10</v>
      </c>
      <c r="B19" t="s">
        <v>20</v>
      </c>
      <c r="I19" s="6"/>
      <c r="J19" s="12"/>
      <c r="K19" s="6"/>
      <c r="L19" s="6"/>
      <c r="M19" s="6"/>
      <c r="N19" s="12"/>
      <c r="O19" s="6"/>
      <c r="P19" s="6"/>
      <c r="Q19" s="6"/>
      <c r="R19" s="12"/>
      <c r="S19" s="6"/>
    </row>
    <row r="20" spans="1:20" ht="15" thickBot="1" x14ac:dyDescent="0.35">
      <c r="A20" s="22"/>
      <c r="B20" t="s">
        <v>18</v>
      </c>
      <c r="F20" s="4">
        <v>800</v>
      </c>
      <c r="G20" s="33"/>
      <c r="I20" s="6"/>
      <c r="J20" s="13"/>
      <c r="K20" s="6"/>
      <c r="L20" s="6"/>
      <c r="M20" s="6"/>
      <c r="N20" s="13"/>
      <c r="O20" s="6"/>
      <c r="P20" s="6"/>
      <c r="Q20" s="6"/>
      <c r="R20" s="6"/>
      <c r="S20" s="6"/>
    </row>
    <row r="21" spans="1:20" ht="15.75" thickBot="1" x14ac:dyDescent="0.3">
      <c r="A21" s="22"/>
      <c r="I21" s="6"/>
      <c r="J21" s="35" t="s">
        <v>38</v>
      </c>
      <c r="K21" s="35"/>
      <c r="L21" s="6"/>
      <c r="M21" s="6"/>
      <c r="N21" s="36" t="s">
        <v>39</v>
      </c>
      <c r="O21" s="37"/>
      <c r="P21" s="6"/>
      <c r="Q21" s="6"/>
      <c r="R21" s="38" t="s">
        <v>41</v>
      </c>
      <c r="S21" s="38"/>
      <c r="T21" s="6"/>
    </row>
    <row r="22" spans="1:20" ht="15" thickTop="1" x14ac:dyDescent="0.3">
      <c r="A22" s="22" t="s">
        <v>11</v>
      </c>
      <c r="B22" t="s">
        <v>19</v>
      </c>
      <c r="I22" s="7" t="s">
        <v>35</v>
      </c>
      <c r="J22" s="8">
        <f>C7</f>
        <v>7000</v>
      </c>
      <c r="K22" s="9"/>
      <c r="L22" s="10"/>
      <c r="M22" s="7" t="s">
        <v>35</v>
      </c>
      <c r="N22" s="8">
        <f>C8</f>
        <v>4500</v>
      </c>
      <c r="O22" s="9">
        <f>N23</f>
        <v>2444.9985999999999</v>
      </c>
      <c r="P22" s="11" t="s">
        <v>44</v>
      </c>
      <c r="Q22" s="7"/>
      <c r="R22" s="8"/>
      <c r="S22" s="14">
        <f>F10</f>
        <v>2020.66</v>
      </c>
      <c r="T22" s="11" t="s">
        <v>40</v>
      </c>
    </row>
    <row r="23" spans="1:20" ht="15" x14ac:dyDescent="0.25">
      <c r="A23" s="22"/>
      <c r="I23" s="6"/>
      <c r="J23" s="12"/>
      <c r="K23" s="6"/>
      <c r="L23" s="10"/>
      <c r="M23" s="15" t="s">
        <v>40</v>
      </c>
      <c r="N23" s="16">
        <f>F10+F10*C11</f>
        <v>2444.9985999999999</v>
      </c>
      <c r="O23" s="6"/>
      <c r="P23" s="6"/>
      <c r="Q23" s="7"/>
      <c r="R23" s="12"/>
      <c r="S23" s="6"/>
      <c r="T23" s="6"/>
    </row>
    <row r="24" spans="1:20" x14ac:dyDescent="0.3">
      <c r="A24" s="22"/>
      <c r="I24" s="6"/>
      <c r="J24" s="12"/>
      <c r="K24" s="6"/>
      <c r="L24" s="10"/>
      <c r="M24" s="7"/>
      <c r="N24" s="12"/>
      <c r="O24" s="6"/>
      <c r="P24" s="6"/>
      <c r="Q24" s="7"/>
      <c r="R24" s="12"/>
      <c r="S24" s="6"/>
      <c r="T24" s="6"/>
    </row>
    <row r="25" spans="1:20" x14ac:dyDescent="0.3">
      <c r="A25" s="22"/>
      <c r="I25" s="6"/>
      <c r="J25" s="12"/>
      <c r="K25" s="6"/>
      <c r="L25" s="10"/>
      <c r="M25" s="6"/>
      <c r="N25" s="12"/>
      <c r="O25" s="6"/>
      <c r="P25" s="6"/>
      <c r="Q25" s="6"/>
      <c r="R25" s="12"/>
      <c r="S25" s="6"/>
      <c r="T25" s="6"/>
    </row>
    <row r="26" spans="1:20" ht="18" x14ac:dyDescent="0.35">
      <c r="A26" s="1" t="s">
        <v>22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0" ht="15" thickBot="1" x14ac:dyDescent="0.35">
      <c r="I27" s="6"/>
      <c r="J27" s="39" t="s">
        <v>42</v>
      </c>
      <c r="K27" s="39"/>
      <c r="L27" s="6"/>
      <c r="M27" s="6"/>
      <c r="N27" s="37" t="s">
        <v>43</v>
      </c>
      <c r="O27" s="37"/>
      <c r="Q27" s="17"/>
      <c r="R27" s="37" t="s">
        <v>45</v>
      </c>
      <c r="S27" s="37"/>
      <c r="T27" s="18"/>
    </row>
    <row r="28" spans="1:20" ht="15.6" thickTop="1" thickBot="1" x14ac:dyDescent="0.35">
      <c r="A28" s="23" t="s">
        <v>23</v>
      </c>
      <c r="F28" s="27">
        <f>E29</f>
        <v>2020.66</v>
      </c>
      <c r="I28" s="15"/>
      <c r="J28" s="19"/>
      <c r="K28" s="14">
        <f>F10*C11</f>
        <v>424.33859999999999</v>
      </c>
      <c r="L28" s="20" t="s">
        <v>40</v>
      </c>
      <c r="M28" s="7" t="s">
        <v>44</v>
      </c>
      <c r="N28" s="8">
        <f>O22</f>
        <v>2444.9985999999999</v>
      </c>
      <c r="O28" s="14">
        <f>N28-F20</f>
        <v>1644.9985999999999</v>
      </c>
      <c r="P28" s="28" t="s">
        <v>47</v>
      </c>
      <c r="Q28" s="15" t="s">
        <v>47</v>
      </c>
      <c r="R28" s="19">
        <f>S28</f>
        <v>1000</v>
      </c>
      <c r="S28" s="14">
        <f>F16</f>
        <v>1000</v>
      </c>
      <c r="T28" s="21" t="s">
        <v>46</v>
      </c>
    </row>
    <row r="29" spans="1:20" ht="15" thickTop="1" x14ac:dyDescent="0.3">
      <c r="B29" t="s">
        <v>24</v>
      </c>
      <c r="E29" s="25">
        <f>S22</f>
        <v>2020.66</v>
      </c>
      <c r="I29" s="17"/>
      <c r="J29" s="12"/>
      <c r="K29" s="6"/>
      <c r="L29" s="10"/>
      <c r="M29" s="7"/>
      <c r="N29" s="12"/>
      <c r="O29" s="6">
        <f>F20</f>
        <v>800</v>
      </c>
      <c r="P29" s="28" t="s">
        <v>49</v>
      </c>
      <c r="Q29" s="17"/>
      <c r="R29" s="12"/>
      <c r="S29" s="6"/>
      <c r="T29" s="10"/>
    </row>
    <row r="30" spans="1:20" ht="15" thickBot="1" x14ac:dyDescent="0.35">
      <c r="I30" s="17"/>
      <c r="J30" s="12"/>
      <c r="K30" s="6"/>
      <c r="L30" s="10"/>
      <c r="M30" s="7"/>
      <c r="N30" s="12"/>
      <c r="O30" s="6"/>
      <c r="Q30" s="17"/>
      <c r="R30" s="12"/>
      <c r="S30" s="6"/>
      <c r="T30" s="10"/>
    </row>
    <row r="31" spans="1:20" ht="15.6" thickTop="1" thickBot="1" x14ac:dyDescent="0.35">
      <c r="A31" s="23" t="s">
        <v>25</v>
      </c>
      <c r="F31" s="27">
        <f>E36+E37</f>
        <v>1644.9985999999999</v>
      </c>
      <c r="H31" s="6"/>
      <c r="I31" s="17"/>
      <c r="J31" s="12"/>
      <c r="K31" s="6"/>
      <c r="L31" s="10"/>
      <c r="M31" s="17"/>
      <c r="N31" s="12"/>
      <c r="O31" s="6"/>
      <c r="Q31" s="17"/>
      <c r="R31" s="12"/>
      <c r="S31" s="6"/>
      <c r="T31" s="10"/>
    </row>
    <row r="32" spans="1:20" ht="15" thickTop="1" x14ac:dyDescent="0.3">
      <c r="B32" t="s">
        <v>34</v>
      </c>
      <c r="E32" s="2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thickBot="1" x14ac:dyDescent="0.35">
      <c r="B33" t="s">
        <v>26</v>
      </c>
      <c r="D33" s="24"/>
      <c r="E33" s="26"/>
      <c r="H33" s="6"/>
      <c r="I33" s="6"/>
      <c r="J33" s="37" t="s">
        <v>54</v>
      </c>
      <c r="K33" s="37"/>
      <c r="L33" s="6"/>
      <c r="M33" s="17"/>
      <c r="N33" s="37" t="s">
        <v>48</v>
      </c>
      <c r="O33" s="37"/>
      <c r="P33" s="6"/>
      <c r="Q33" s="6"/>
      <c r="R33" s="38"/>
      <c r="S33" s="38"/>
    </row>
    <row r="34" spans="1:19" ht="15" thickTop="1" x14ac:dyDescent="0.3">
      <c r="B34" t="s">
        <v>27</v>
      </c>
      <c r="D34" s="24"/>
      <c r="E34" s="26"/>
      <c r="H34" s="6"/>
      <c r="I34" s="7" t="s">
        <v>46</v>
      </c>
      <c r="J34" s="8">
        <f>F16</f>
        <v>1000</v>
      </c>
      <c r="K34" s="9"/>
      <c r="L34" s="11"/>
      <c r="M34" s="7" t="s">
        <v>47</v>
      </c>
      <c r="N34" s="8">
        <f>O28-R28</f>
        <v>644.9985999999999</v>
      </c>
      <c r="O34" s="9"/>
      <c r="P34" s="6"/>
      <c r="Q34" s="11"/>
      <c r="R34" s="8"/>
      <c r="S34" s="9"/>
    </row>
    <row r="35" spans="1:19" x14ac:dyDescent="0.3">
      <c r="B35" t="s">
        <v>28</v>
      </c>
      <c r="E35" s="30"/>
      <c r="H35" s="6"/>
      <c r="I35" s="6"/>
      <c r="J35" s="12"/>
      <c r="K35" s="6"/>
      <c r="L35" s="6"/>
      <c r="M35" s="7"/>
      <c r="N35" s="12"/>
      <c r="O35" s="6"/>
      <c r="P35" s="6"/>
      <c r="Q35" s="6"/>
      <c r="R35" s="12"/>
      <c r="S35" s="6"/>
    </row>
    <row r="36" spans="1:19" x14ac:dyDescent="0.3">
      <c r="B36" t="s">
        <v>29</v>
      </c>
      <c r="E36" s="30">
        <f>J34</f>
        <v>1000</v>
      </c>
      <c r="H36" s="6"/>
      <c r="I36" s="6"/>
      <c r="J36" s="12"/>
      <c r="K36" s="6"/>
      <c r="L36" s="6"/>
      <c r="M36" s="7"/>
      <c r="N36" s="12"/>
      <c r="O36" s="6"/>
      <c r="P36" s="6"/>
      <c r="Q36" s="6"/>
      <c r="R36" s="12"/>
      <c r="S36" s="6"/>
    </row>
    <row r="37" spans="1:19" x14ac:dyDescent="0.3">
      <c r="B37" t="s">
        <v>30</v>
      </c>
      <c r="E37" s="30">
        <f>N34</f>
        <v>644.9985999999999</v>
      </c>
      <c r="H37" s="6"/>
      <c r="I37" s="6"/>
      <c r="J37" s="12"/>
      <c r="K37" s="6"/>
      <c r="L37" s="6"/>
      <c r="M37" s="17"/>
      <c r="N37" s="12"/>
      <c r="O37" s="6"/>
      <c r="P37" s="6"/>
      <c r="Q37" s="6"/>
      <c r="R37" s="12"/>
      <c r="S37" s="6"/>
    </row>
    <row r="38" spans="1:19" x14ac:dyDescent="0.3">
      <c r="B38" t="s">
        <v>31</v>
      </c>
      <c r="E38" s="2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9" ht="15" thickBot="1" x14ac:dyDescent="0.35">
      <c r="B39" t="s">
        <v>32</v>
      </c>
      <c r="E39" s="26"/>
      <c r="H39" s="6"/>
      <c r="I39" s="6"/>
      <c r="J39" s="37"/>
      <c r="K39" s="37"/>
      <c r="L39" s="6"/>
      <c r="M39" s="17"/>
      <c r="N39" s="37"/>
      <c r="O39" s="37"/>
      <c r="P39" s="6"/>
      <c r="Q39" s="6"/>
      <c r="R39" s="38"/>
      <c r="S39" s="38"/>
    </row>
    <row r="40" spans="1:19" ht="15.6" thickTop="1" thickBot="1" x14ac:dyDescent="0.35">
      <c r="H40" s="6"/>
      <c r="J40" s="8"/>
      <c r="K40" s="9"/>
      <c r="L40" s="11"/>
      <c r="M40" s="7"/>
      <c r="N40" s="8"/>
      <c r="O40" s="9"/>
      <c r="P40" s="6"/>
      <c r="Q40" s="11"/>
      <c r="R40" s="8"/>
      <c r="S40" s="9"/>
    </row>
    <row r="41" spans="1:19" ht="15.6" thickTop="1" thickBot="1" x14ac:dyDescent="0.35">
      <c r="A41" s="23" t="s">
        <v>50</v>
      </c>
      <c r="F41" s="27">
        <f>F28-F31</f>
        <v>375.66140000000019</v>
      </c>
      <c r="H41" s="6"/>
      <c r="J41" s="12"/>
      <c r="K41" s="6"/>
      <c r="L41" s="6"/>
      <c r="M41" s="7"/>
      <c r="N41" s="12"/>
      <c r="O41" s="6"/>
      <c r="P41" s="6"/>
      <c r="Q41" s="6"/>
      <c r="R41" s="12"/>
      <c r="S41" s="6"/>
    </row>
    <row r="42" spans="1:19" ht="15" thickTop="1" x14ac:dyDescent="0.3">
      <c r="H42" s="6"/>
      <c r="J42" s="12"/>
      <c r="K42" s="6"/>
      <c r="L42" s="6"/>
      <c r="M42" s="7"/>
      <c r="N42" s="12"/>
      <c r="O42" s="6"/>
      <c r="P42" s="6"/>
      <c r="Q42" s="6"/>
      <c r="R42" s="12"/>
      <c r="S42" s="6"/>
    </row>
    <row r="43" spans="1:19" x14ac:dyDescent="0.3">
      <c r="H43" s="6"/>
      <c r="J43" s="12"/>
      <c r="K43" s="6"/>
      <c r="L43" s="6"/>
      <c r="M43" s="17"/>
      <c r="N43" s="12"/>
      <c r="O43" s="6"/>
      <c r="P43" s="6"/>
      <c r="Q43" s="6"/>
      <c r="R43" s="12"/>
      <c r="S43" s="6"/>
    </row>
    <row r="44" spans="1:19" x14ac:dyDescent="0.3">
      <c r="H44" s="6"/>
      <c r="P44" s="6"/>
      <c r="Q44" s="6"/>
      <c r="R44" s="6"/>
    </row>
    <row r="45" spans="1:19" x14ac:dyDescent="0.3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9" x14ac:dyDescent="0.3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9" ht="30.75" customHeight="1" x14ac:dyDescent="0.3">
      <c r="H47" s="6"/>
      <c r="P47" s="6"/>
      <c r="Q47" s="6"/>
      <c r="R47" s="6"/>
    </row>
    <row r="48" spans="1:19" x14ac:dyDescent="0.3">
      <c r="H48" s="6"/>
      <c r="P48" s="6"/>
      <c r="Q48" s="6"/>
      <c r="R48" s="6"/>
    </row>
    <row r="49" spans="8:18" x14ac:dyDescent="0.3">
      <c r="H49" s="6"/>
      <c r="P49" s="6"/>
      <c r="Q49" s="6"/>
      <c r="R49" s="6"/>
    </row>
    <row r="50" spans="8:18" x14ac:dyDescent="0.3">
      <c r="H50" s="6"/>
      <c r="P50" s="6"/>
      <c r="Q50" s="6"/>
      <c r="R50" s="6"/>
    </row>
    <row r="51" spans="8:18" x14ac:dyDescent="0.3">
      <c r="H51" s="6"/>
      <c r="P51" s="6"/>
      <c r="Q51" s="6"/>
      <c r="R51" s="6"/>
    </row>
  </sheetData>
  <sheetProtection password="C686" sheet="1" objects="1" scenarios="1" formatCells="0" formatColumns="0" formatRows="0"/>
  <mergeCells count="15">
    <mergeCell ref="J39:K39"/>
    <mergeCell ref="N39:O39"/>
    <mergeCell ref="R39:S39"/>
    <mergeCell ref="J27:K27"/>
    <mergeCell ref="N27:O27"/>
    <mergeCell ref="R27:S27"/>
    <mergeCell ref="J33:K33"/>
    <mergeCell ref="N33:O33"/>
    <mergeCell ref="R33:S33"/>
    <mergeCell ref="J15:K15"/>
    <mergeCell ref="N15:O15"/>
    <mergeCell ref="R15:S15"/>
    <mergeCell ref="J21:K21"/>
    <mergeCell ref="N21:O21"/>
    <mergeCell ref="R21:S21"/>
  </mergeCells>
  <dataValidations count="3">
    <dataValidation operator="lessThan" allowBlank="1" showInputMessage="1" showErrorMessage="1" sqref="C8"/>
    <dataValidation type="decimal" operator="lessThan" allowBlank="1" showInputMessage="1" showErrorMessage="1" error="Veuillez choisir une valeur inférieure au MTVAC" sqref="F16">
      <formula1>F10+C11*F10</formula1>
    </dataValidation>
    <dataValidation type="decimal" operator="lessThan" allowBlank="1" showInputMessage="1" showErrorMessage="1" error="Veuillez choisir une valeur qui représente une sous-estimation de la perte" sqref="F20">
      <formula1>F10+F10*C11-F16</formula1>
    </dataValidation>
  </dataValidations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5" zoomScale="80" zoomScaleNormal="80" workbookViewId="0">
      <selection activeCell="H23" sqref="H23"/>
    </sheetView>
  </sheetViews>
  <sheetFormatPr baseColWidth="10" defaultColWidth="11.44140625" defaultRowHeight="14.4" x14ac:dyDescent="0.3"/>
  <cols>
    <col min="1" max="1" width="5.6640625" customWidth="1"/>
    <col min="2" max="3" width="15.88671875" customWidth="1"/>
    <col min="4" max="4" width="17.5546875" customWidth="1"/>
    <col min="5" max="5" width="14.33203125" customWidth="1"/>
    <col min="6" max="6" width="14.109375" customWidth="1"/>
    <col min="7" max="7" width="14.44140625" customWidth="1"/>
    <col min="8" max="8" width="5.6640625" customWidth="1"/>
    <col min="9" max="9" width="6" customWidth="1"/>
    <col min="10" max="11" width="12.6640625" customWidth="1"/>
    <col min="12" max="13" width="5.6640625" customWidth="1"/>
    <col min="14" max="15" width="12.6640625" customWidth="1"/>
    <col min="16" max="17" width="5.6640625" customWidth="1"/>
    <col min="18" max="19" width="12.6640625" customWidth="1"/>
  </cols>
  <sheetData>
    <row r="1" spans="1:20" ht="20.100000000000001" customHeight="1" x14ac:dyDescent="0.35">
      <c r="A1" s="1" t="s">
        <v>33</v>
      </c>
    </row>
    <row r="2" spans="1:20" ht="15" customHeight="1" x14ac:dyDescent="0.25"/>
    <row r="3" spans="1:20" x14ac:dyDescent="0.3">
      <c r="A3" t="s">
        <v>0</v>
      </c>
      <c r="B3" t="s">
        <v>1</v>
      </c>
    </row>
    <row r="4" spans="1:20" ht="19.5" thickBot="1" x14ac:dyDescent="0.35">
      <c r="B4" s="2" t="s">
        <v>12</v>
      </c>
      <c r="J4" s="3"/>
    </row>
    <row r="5" spans="1:20" ht="15.75" thickBot="1" x14ac:dyDescent="0.3">
      <c r="B5" t="s">
        <v>2</v>
      </c>
      <c r="C5" s="4">
        <v>60000</v>
      </c>
      <c r="D5" s="5"/>
      <c r="J5" s="32" t="s">
        <v>51</v>
      </c>
    </row>
    <row r="6" spans="1:20" ht="15" thickBot="1" x14ac:dyDescent="0.35">
      <c r="B6" t="s">
        <v>3</v>
      </c>
      <c r="C6" s="4">
        <v>15000</v>
      </c>
      <c r="J6" s="31" t="s">
        <v>52</v>
      </c>
    </row>
    <row r="7" spans="1:20" ht="15.75" thickBot="1" x14ac:dyDescent="0.3">
      <c r="B7" t="s">
        <v>4</v>
      </c>
      <c r="C7" s="4">
        <v>6000</v>
      </c>
    </row>
    <row r="8" spans="1:20" ht="15.75" thickBot="1" x14ac:dyDescent="0.3">
      <c r="B8" t="s">
        <v>5</v>
      </c>
      <c r="C8" s="4">
        <v>5000</v>
      </c>
    </row>
    <row r="9" spans="1:20" ht="23.25" customHeight="1" thickBot="1" x14ac:dyDescent="0.3"/>
    <row r="10" spans="1:20" ht="15" thickBot="1" x14ac:dyDescent="0.35">
      <c r="A10" s="22" t="s">
        <v>6</v>
      </c>
      <c r="B10" t="s">
        <v>13</v>
      </c>
      <c r="F10" s="4">
        <v>8000</v>
      </c>
    </row>
    <row r="11" spans="1:20" ht="15" thickBot="1" x14ac:dyDescent="0.35">
      <c r="A11" s="22"/>
      <c r="B11" t="s">
        <v>14</v>
      </c>
      <c r="C11" s="29">
        <v>0.06</v>
      </c>
    </row>
    <row r="12" spans="1:20" ht="15" x14ac:dyDescent="0.25">
      <c r="A12" s="22"/>
    </row>
    <row r="13" spans="1:20" x14ac:dyDescent="0.3">
      <c r="A13" s="22" t="s">
        <v>7</v>
      </c>
      <c r="B13" t="s">
        <v>15</v>
      </c>
    </row>
    <row r="14" spans="1:20" x14ac:dyDescent="0.3">
      <c r="A14" s="22"/>
      <c r="B14" t="s">
        <v>17</v>
      </c>
    </row>
    <row r="15" spans="1:20" ht="15.75" thickBot="1" x14ac:dyDescent="0.3">
      <c r="A15" s="22"/>
      <c r="J15" s="34" t="s">
        <v>8</v>
      </c>
      <c r="K15" s="34"/>
      <c r="N15" s="34" t="s">
        <v>36</v>
      </c>
      <c r="O15" s="34"/>
      <c r="Q15" s="6"/>
      <c r="R15" s="35" t="s">
        <v>37</v>
      </c>
      <c r="S15" s="35"/>
    </row>
    <row r="16" spans="1:20" ht="15.6" thickTop="1" thickBot="1" x14ac:dyDescent="0.35">
      <c r="A16" s="22" t="s">
        <v>9</v>
      </c>
      <c r="B16" t="s">
        <v>16</v>
      </c>
      <c r="F16" s="4">
        <v>5936</v>
      </c>
      <c r="I16" s="7"/>
      <c r="J16" s="8"/>
      <c r="K16" s="9">
        <f>C5+C7+C8-C6</f>
        <v>56000</v>
      </c>
      <c r="L16" s="10" t="s">
        <v>35</v>
      </c>
      <c r="M16" s="7" t="s">
        <v>35</v>
      </c>
      <c r="N16" s="8">
        <f>C5</f>
        <v>60000</v>
      </c>
      <c r="O16" s="9"/>
      <c r="P16" s="11"/>
      <c r="Q16" s="7"/>
      <c r="R16" s="8"/>
      <c r="S16" s="9">
        <f>C6</f>
        <v>15000</v>
      </c>
      <c r="T16" s="28" t="s">
        <v>35</v>
      </c>
    </row>
    <row r="17" spans="1:20" ht="15" x14ac:dyDescent="0.25">
      <c r="A17" s="22"/>
      <c r="I17" s="7"/>
      <c r="J17" s="12"/>
      <c r="K17" s="6"/>
      <c r="L17" s="10"/>
      <c r="M17" s="7" t="s">
        <v>49</v>
      </c>
      <c r="N17" s="12">
        <f>F20</f>
        <v>4480</v>
      </c>
      <c r="O17" s="6"/>
      <c r="P17" s="11"/>
      <c r="Q17" s="6"/>
      <c r="R17" s="12"/>
      <c r="S17" s="6"/>
    </row>
    <row r="18" spans="1:20" ht="15" x14ac:dyDescent="0.25">
      <c r="A18" s="22"/>
      <c r="I18" s="7"/>
      <c r="J18" s="12"/>
      <c r="K18" s="6"/>
      <c r="L18" s="10"/>
      <c r="M18" s="7"/>
      <c r="N18" s="12"/>
      <c r="O18" s="6"/>
      <c r="P18" s="6"/>
      <c r="Q18" s="6"/>
      <c r="R18" s="12"/>
      <c r="S18" s="6"/>
    </row>
    <row r="19" spans="1:20" ht="15.75" thickBot="1" x14ac:dyDescent="0.3">
      <c r="A19" s="22" t="s">
        <v>10</v>
      </c>
      <c r="B19" t="s">
        <v>20</v>
      </c>
      <c r="I19" s="6"/>
      <c r="J19" s="12"/>
      <c r="K19" s="6"/>
      <c r="L19" s="6"/>
      <c r="M19" s="6"/>
      <c r="N19" s="12"/>
      <c r="O19" s="6"/>
      <c r="P19" s="6"/>
      <c r="Q19" s="6"/>
      <c r="R19" s="12"/>
      <c r="S19" s="6"/>
    </row>
    <row r="20" spans="1:20" ht="15" thickBot="1" x14ac:dyDescent="0.35">
      <c r="A20" s="22"/>
      <c r="B20" t="s">
        <v>18</v>
      </c>
      <c r="F20" s="4">
        <v>4480</v>
      </c>
      <c r="I20" s="6"/>
      <c r="J20" s="13"/>
      <c r="K20" s="6"/>
      <c r="L20" s="6"/>
      <c r="M20" s="6"/>
      <c r="N20" s="13"/>
      <c r="O20" s="6"/>
      <c r="P20" s="6"/>
      <c r="Q20" s="6"/>
      <c r="R20" s="6"/>
      <c r="S20" s="6"/>
    </row>
    <row r="21" spans="1:20" ht="15.75" thickBot="1" x14ac:dyDescent="0.3">
      <c r="A21" s="22"/>
      <c r="I21" s="6"/>
      <c r="J21" s="35" t="s">
        <v>38</v>
      </c>
      <c r="K21" s="35"/>
      <c r="L21" s="6"/>
      <c r="M21" s="6"/>
      <c r="N21" s="36" t="s">
        <v>39</v>
      </c>
      <c r="O21" s="37"/>
      <c r="P21" s="6"/>
      <c r="Q21" s="6"/>
      <c r="R21" s="38" t="s">
        <v>41</v>
      </c>
      <c r="S21" s="38"/>
      <c r="T21" s="6"/>
    </row>
    <row r="22" spans="1:20" ht="15" thickTop="1" x14ac:dyDescent="0.3">
      <c r="A22" s="22" t="s">
        <v>11</v>
      </c>
      <c r="B22" t="s">
        <v>19</v>
      </c>
      <c r="I22" s="7" t="s">
        <v>35</v>
      </c>
      <c r="J22" s="8">
        <f>C7</f>
        <v>6000</v>
      </c>
      <c r="K22" s="9"/>
      <c r="L22" s="10"/>
      <c r="M22" s="7" t="s">
        <v>35</v>
      </c>
      <c r="N22" s="8">
        <f>C8</f>
        <v>5000</v>
      </c>
      <c r="O22" s="9">
        <f>N23</f>
        <v>8480</v>
      </c>
      <c r="P22" s="11" t="s">
        <v>44</v>
      </c>
      <c r="Q22" s="7"/>
      <c r="R22" s="8"/>
      <c r="S22" s="14">
        <f>F10</f>
        <v>8000</v>
      </c>
      <c r="T22" s="11" t="s">
        <v>40</v>
      </c>
    </row>
    <row r="23" spans="1:20" ht="15" x14ac:dyDescent="0.25">
      <c r="A23" s="22"/>
      <c r="I23" s="6"/>
      <c r="J23" s="12"/>
      <c r="K23" s="6"/>
      <c r="L23" s="10"/>
      <c r="M23" s="15" t="s">
        <v>40</v>
      </c>
      <c r="N23" s="16">
        <f>F10+F10*C11</f>
        <v>8480</v>
      </c>
      <c r="O23" s="6"/>
      <c r="P23" s="6"/>
      <c r="Q23" s="7"/>
      <c r="R23" s="12"/>
      <c r="S23" s="6"/>
      <c r="T23" s="6"/>
    </row>
    <row r="24" spans="1:20" ht="15" x14ac:dyDescent="0.25">
      <c r="A24" s="22"/>
      <c r="I24" s="6"/>
      <c r="J24" s="12"/>
      <c r="K24" s="6"/>
      <c r="L24" s="10"/>
      <c r="M24" s="7"/>
      <c r="N24" s="12"/>
      <c r="O24" s="6"/>
      <c r="P24" s="6"/>
      <c r="Q24" s="7"/>
      <c r="R24" s="12"/>
      <c r="S24" s="6"/>
      <c r="T24" s="6"/>
    </row>
    <row r="25" spans="1:20" ht="15" x14ac:dyDescent="0.25">
      <c r="A25" s="22"/>
      <c r="I25" s="6"/>
      <c r="J25" s="12"/>
      <c r="K25" s="6"/>
      <c r="L25" s="10"/>
      <c r="M25" s="6"/>
      <c r="N25" s="12"/>
      <c r="O25" s="6"/>
      <c r="P25" s="6"/>
      <c r="Q25" s="6"/>
      <c r="R25" s="12"/>
      <c r="S25" s="6"/>
      <c r="T25" s="6"/>
    </row>
    <row r="26" spans="1:20" ht="18" x14ac:dyDescent="0.35">
      <c r="A26" s="1" t="s">
        <v>22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0" ht="15" thickBot="1" x14ac:dyDescent="0.35">
      <c r="I27" s="6"/>
      <c r="J27" s="39" t="s">
        <v>42</v>
      </c>
      <c r="K27" s="39"/>
      <c r="L27" s="6"/>
      <c r="M27" s="6"/>
      <c r="N27" s="37" t="s">
        <v>43</v>
      </c>
      <c r="O27" s="37"/>
      <c r="Q27" s="17"/>
      <c r="R27" s="37" t="s">
        <v>45</v>
      </c>
      <c r="S27" s="37"/>
      <c r="T27" s="18"/>
    </row>
    <row r="28" spans="1:20" ht="16.5" thickTop="1" thickBot="1" x14ac:dyDescent="0.3">
      <c r="A28" s="23" t="s">
        <v>23</v>
      </c>
      <c r="F28" s="27">
        <f>E29</f>
        <v>8000</v>
      </c>
      <c r="I28" s="15"/>
      <c r="J28" s="19"/>
      <c r="K28" s="14">
        <f>F10*C11</f>
        <v>480</v>
      </c>
      <c r="L28" s="20" t="s">
        <v>40</v>
      </c>
      <c r="M28" s="7" t="s">
        <v>44</v>
      </c>
      <c r="N28" s="8">
        <f>O22</f>
        <v>8480</v>
      </c>
      <c r="O28" s="14">
        <f>N28-F20</f>
        <v>4000</v>
      </c>
      <c r="P28" s="28" t="s">
        <v>47</v>
      </c>
      <c r="Q28" s="15" t="s">
        <v>47</v>
      </c>
      <c r="R28" s="19">
        <f>S28</f>
        <v>5936</v>
      </c>
      <c r="S28" s="14">
        <f>F16</f>
        <v>5936</v>
      </c>
      <c r="T28" s="21" t="s">
        <v>46</v>
      </c>
    </row>
    <row r="29" spans="1:20" ht="15.75" thickTop="1" x14ac:dyDescent="0.25">
      <c r="B29" t="s">
        <v>24</v>
      </c>
      <c r="E29" s="25">
        <f>S22</f>
        <v>8000</v>
      </c>
      <c r="I29" s="17"/>
      <c r="J29" s="12"/>
      <c r="K29" s="6"/>
      <c r="L29" s="10"/>
      <c r="M29" s="7"/>
      <c r="N29" s="12"/>
      <c r="O29" s="6">
        <f>F20</f>
        <v>4480</v>
      </c>
      <c r="P29" s="28" t="s">
        <v>49</v>
      </c>
      <c r="Q29" s="17"/>
      <c r="R29" s="12"/>
      <c r="S29" s="6"/>
      <c r="T29" s="10"/>
    </row>
    <row r="30" spans="1:20" ht="15.75" thickBot="1" x14ac:dyDescent="0.3">
      <c r="I30" s="17"/>
      <c r="J30" s="12"/>
      <c r="K30" s="6"/>
      <c r="L30" s="10"/>
      <c r="M30" s="7"/>
      <c r="N30" s="12"/>
      <c r="O30" s="6"/>
      <c r="Q30" s="17"/>
      <c r="R30" s="12"/>
      <c r="S30" s="6"/>
      <c r="T30" s="10"/>
    </row>
    <row r="31" spans="1:20" ht="15.6" thickTop="1" thickBot="1" x14ac:dyDescent="0.35">
      <c r="A31" s="23" t="s">
        <v>25</v>
      </c>
      <c r="F31" s="27">
        <f>E36</f>
        <v>4000</v>
      </c>
      <c r="H31" s="6"/>
      <c r="I31" s="17"/>
      <c r="J31" s="12"/>
      <c r="K31" s="6"/>
      <c r="L31" s="10"/>
      <c r="M31" s="17"/>
      <c r="N31" s="12"/>
      <c r="O31" s="6"/>
      <c r="Q31" s="17"/>
      <c r="R31" s="12"/>
      <c r="S31" s="6"/>
      <c r="T31" s="10"/>
    </row>
    <row r="32" spans="1:20" ht="15" thickTop="1" x14ac:dyDescent="0.3">
      <c r="B32" t="s">
        <v>34</v>
      </c>
      <c r="E32" s="2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thickBot="1" x14ac:dyDescent="0.35">
      <c r="B33" t="s">
        <v>26</v>
      </c>
      <c r="D33" s="24"/>
      <c r="E33" s="26"/>
      <c r="H33" s="6"/>
      <c r="I33" s="6"/>
      <c r="J33" s="37" t="s">
        <v>54</v>
      </c>
      <c r="K33" s="37"/>
      <c r="L33" s="6"/>
      <c r="M33" s="17"/>
      <c r="N33" s="37" t="s">
        <v>53</v>
      </c>
      <c r="O33" s="37"/>
      <c r="P33" s="6"/>
      <c r="Q33" s="6"/>
      <c r="R33" s="38"/>
      <c r="S33" s="38"/>
    </row>
    <row r="34" spans="1:19" ht="15" thickTop="1" x14ac:dyDescent="0.3">
      <c r="B34" t="s">
        <v>27</v>
      </c>
      <c r="D34" s="24"/>
      <c r="E34" s="26"/>
      <c r="H34" s="6"/>
      <c r="I34" s="7" t="s">
        <v>46</v>
      </c>
      <c r="J34" s="8">
        <f>F16</f>
        <v>5936</v>
      </c>
      <c r="K34" s="9"/>
      <c r="L34" s="11"/>
      <c r="M34" s="7"/>
      <c r="N34" s="8"/>
      <c r="O34" s="9">
        <f>R28-O28</f>
        <v>1936</v>
      </c>
      <c r="P34" s="11" t="s">
        <v>47</v>
      </c>
      <c r="Q34" s="11"/>
      <c r="R34" s="8"/>
      <c r="S34" s="9"/>
    </row>
    <row r="35" spans="1:19" x14ac:dyDescent="0.3">
      <c r="B35" t="s">
        <v>28</v>
      </c>
      <c r="E35" s="30"/>
      <c r="H35" s="6"/>
      <c r="I35" s="6"/>
      <c r="J35" s="12"/>
      <c r="K35" s="6"/>
      <c r="L35" s="6"/>
      <c r="M35" s="7"/>
      <c r="N35" s="12"/>
      <c r="O35" s="6"/>
      <c r="P35" s="6"/>
      <c r="Q35" s="6"/>
      <c r="R35" s="12"/>
      <c r="S35" s="6"/>
    </row>
    <row r="36" spans="1:19" x14ac:dyDescent="0.3">
      <c r="B36" t="s">
        <v>29</v>
      </c>
      <c r="E36" s="30">
        <f>J34-O34</f>
        <v>4000</v>
      </c>
      <c r="H36" s="6"/>
      <c r="I36" s="6"/>
      <c r="J36" s="12"/>
      <c r="K36" s="6"/>
      <c r="L36" s="6"/>
      <c r="M36" s="7"/>
      <c r="N36" s="12"/>
      <c r="O36" s="6"/>
      <c r="P36" s="6"/>
      <c r="Q36" s="6"/>
      <c r="R36" s="12"/>
      <c r="S36" s="6"/>
    </row>
    <row r="37" spans="1:19" x14ac:dyDescent="0.3">
      <c r="B37" t="s">
        <v>30</v>
      </c>
      <c r="E37" s="30"/>
      <c r="H37" s="6"/>
      <c r="I37" s="6"/>
      <c r="J37" s="12"/>
      <c r="K37" s="6"/>
      <c r="L37" s="6"/>
      <c r="M37" s="17"/>
      <c r="N37" s="12"/>
      <c r="O37" s="6"/>
      <c r="P37" s="6"/>
      <c r="Q37" s="6"/>
      <c r="R37" s="12"/>
      <c r="S37" s="6"/>
    </row>
    <row r="38" spans="1:19" x14ac:dyDescent="0.3">
      <c r="B38" t="s">
        <v>31</v>
      </c>
      <c r="E38" s="2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9" ht="15" thickBot="1" x14ac:dyDescent="0.35">
      <c r="B39" t="s">
        <v>32</v>
      </c>
      <c r="E39" s="26"/>
      <c r="H39" s="6"/>
      <c r="I39" s="6"/>
      <c r="J39" s="37"/>
      <c r="K39" s="37"/>
      <c r="L39" s="6"/>
      <c r="M39" s="17"/>
      <c r="N39" s="37"/>
      <c r="O39" s="37"/>
      <c r="P39" s="6"/>
      <c r="Q39" s="6"/>
      <c r="R39" s="38"/>
      <c r="S39" s="38"/>
    </row>
    <row r="40" spans="1:19" ht="15.6" thickTop="1" thickBot="1" x14ac:dyDescent="0.35">
      <c r="H40" s="6"/>
      <c r="J40" s="8"/>
      <c r="K40" s="9"/>
      <c r="L40" s="11"/>
      <c r="M40" s="7"/>
      <c r="N40" s="8"/>
      <c r="O40" s="9"/>
      <c r="P40" s="6"/>
      <c r="Q40" s="11"/>
      <c r="R40" s="8"/>
      <c r="S40" s="9"/>
    </row>
    <row r="41" spans="1:19" ht="15.6" thickTop="1" thickBot="1" x14ac:dyDescent="0.35">
      <c r="A41" s="23" t="s">
        <v>50</v>
      </c>
      <c r="F41" s="27">
        <f>F28-F31</f>
        <v>4000</v>
      </c>
      <c r="H41" s="6"/>
      <c r="J41" s="12"/>
      <c r="K41" s="6"/>
      <c r="L41" s="6"/>
      <c r="M41" s="7"/>
      <c r="N41" s="12"/>
      <c r="O41" s="6"/>
      <c r="P41" s="6"/>
      <c r="Q41" s="6"/>
      <c r="R41" s="12"/>
      <c r="S41" s="6"/>
    </row>
    <row r="42" spans="1:19" ht="15" thickTop="1" x14ac:dyDescent="0.3">
      <c r="H42" s="6"/>
      <c r="J42" s="12"/>
      <c r="K42" s="6"/>
      <c r="L42" s="6"/>
      <c r="M42" s="7"/>
      <c r="N42" s="12"/>
      <c r="O42" s="6"/>
      <c r="P42" s="6"/>
      <c r="Q42" s="6"/>
      <c r="R42" s="12"/>
      <c r="S42" s="6"/>
    </row>
    <row r="43" spans="1:19" x14ac:dyDescent="0.3">
      <c r="H43" s="6"/>
      <c r="J43" s="12"/>
      <c r="K43" s="6"/>
      <c r="L43" s="6"/>
      <c r="M43" s="17"/>
      <c r="N43" s="12"/>
      <c r="O43" s="6"/>
      <c r="P43" s="6"/>
      <c r="Q43" s="6"/>
      <c r="R43" s="12"/>
      <c r="S43" s="6"/>
    </row>
    <row r="44" spans="1:19" x14ac:dyDescent="0.3">
      <c r="H44" s="6"/>
      <c r="P44" s="6"/>
      <c r="Q44" s="6"/>
      <c r="R44" s="6"/>
    </row>
    <row r="45" spans="1:19" x14ac:dyDescent="0.3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9" x14ac:dyDescent="0.3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9" ht="30.75" customHeight="1" x14ac:dyDescent="0.3">
      <c r="H47" s="6"/>
      <c r="P47" s="6"/>
      <c r="Q47" s="6"/>
      <c r="R47" s="6"/>
    </row>
    <row r="48" spans="1:19" x14ac:dyDescent="0.3">
      <c r="H48" s="6"/>
      <c r="P48" s="6"/>
      <c r="Q48" s="6"/>
      <c r="R48" s="6"/>
    </row>
    <row r="49" spans="8:18" x14ac:dyDescent="0.3">
      <c r="H49" s="6"/>
      <c r="P49" s="6"/>
      <c r="Q49" s="6"/>
      <c r="R49" s="6"/>
    </row>
    <row r="50" spans="8:18" x14ac:dyDescent="0.3">
      <c r="H50" s="6"/>
      <c r="P50" s="6"/>
      <c r="Q50" s="6"/>
      <c r="R50" s="6"/>
    </row>
    <row r="51" spans="8:18" x14ac:dyDescent="0.3">
      <c r="H51" s="6"/>
      <c r="P51" s="6"/>
      <c r="Q51" s="6"/>
      <c r="R51" s="6"/>
    </row>
  </sheetData>
  <sheetProtection password="C686" sheet="1" objects="1" scenarios="1" formatCells="0" formatColumns="0" formatRows="0" sort="0" autoFilter="0" pivotTables="0"/>
  <mergeCells count="15">
    <mergeCell ref="J39:K39"/>
    <mergeCell ref="N39:O39"/>
    <mergeCell ref="R39:S39"/>
    <mergeCell ref="J27:K27"/>
    <mergeCell ref="N27:O27"/>
    <mergeCell ref="R27:S27"/>
    <mergeCell ref="J33:K33"/>
    <mergeCell ref="N33:O33"/>
    <mergeCell ref="R33:S33"/>
    <mergeCell ref="J15:K15"/>
    <mergeCell ref="N15:O15"/>
    <mergeCell ref="R15:S15"/>
    <mergeCell ref="J21:K21"/>
    <mergeCell ref="N21:O21"/>
    <mergeCell ref="R21:S21"/>
  </mergeCells>
  <dataValidations count="2">
    <dataValidation type="decimal" operator="lessThan" allowBlank="1" showInputMessage="1" showErrorMessage="1" error="Veuillez choisir un montant inférieur au MTVAC" sqref="F16">
      <formula1>F10+F10*C11</formula1>
    </dataValidation>
    <dataValidation type="decimal" operator="greaterThan" allowBlank="1" showInputMessage="1" showErrorMessage="1" error="Veuillez choisir une valeur qui aboutit à une surestimation de la perte" sqref="F20">
      <formula1>F10+F10*C11-F16</formula1>
    </dataValidation>
  </dataValidations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Sous-estimation</vt:lpstr>
      <vt:lpstr>Surestimation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Eric Assolari</cp:lastModifiedBy>
  <dcterms:created xsi:type="dcterms:W3CDTF">2021-12-11T07:29:43Z</dcterms:created>
  <dcterms:modified xsi:type="dcterms:W3CDTF">2021-12-27T11:59:41Z</dcterms:modified>
</cp:coreProperties>
</file>